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'Sheet1'!$A$1:$K$35</definedName>
  </definedNames>
  <calcPr fullCalcOnLoad="1"/>
</workbook>
</file>

<file path=xl/sharedStrings.xml><?xml version="1.0" encoding="utf-8"?>
<sst xmlns="http://schemas.openxmlformats.org/spreadsheetml/2006/main" count="41" uniqueCount="39">
  <si>
    <t>Today's Date</t>
  </si>
  <si>
    <t>Select Purchase Date</t>
  </si>
  <si>
    <t>Enter Purchase Price</t>
  </si>
  <si>
    <t>Depreciation Factor</t>
  </si>
  <si>
    <t>Monthly Depreciation amount</t>
  </si>
  <si>
    <t>Total Depreciation</t>
  </si>
  <si>
    <t>Your Purchase Price before tax</t>
  </si>
  <si>
    <t>tax</t>
  </si>
  <si>
    <t>total</t>
  </si>
  <si>
    <t>Cell Phone Purchase Calculator</t>
  </si>
  <si>
    <t>Months since purchase</t>
  </si>
  <si>
    <t>Conditional Depreciation</t>
  </si>
  <si>
    <t>UNIVERSITY of CONNECTICUT</t>
  </si>
  <si>
    <t>TO PURCHASE EXISTING WIRELESS DEVICE</t>
  </si>
  <si>
    <t>COMPLETE THIS FORM</t>
  </si>
  <si>
    <t>NAME:</t>
  </si>
  <si>
    <t>DEPARTMENT:</t>
  </si>
  <si>
    <t>UNIT #:</t>
  </si>
  <si>
    <t>PHONE NUMBER:</t>
  </si>
  <si>
    <t>E-MAIL ADDRESS:</t>
  </si>
  <si>
    <t>DATE:</t>
  </si>
  <si>
    <t>EMPLOYEE SIGNATURE:</t>
  </si>
  <si>
    <t>SUPERVISOR SIGNATURE:</t>
  </si>
  <si>
    <t>DEPT HEAD or DESIGNEE:</t>
  </si>
  <si>
    <t>PRINT NAME:</t>
  </si>
  <si>
    <t>LIST BELOW THE WIRELESS DEVICE YOU WISH TO PURCHASE</t>
  </si>
  <si>
    <t>MAKE</t>
  </si>
  <si>
    <t>MODEL #</t>
  </si>
  <si>
    <t>SERIAL #</t>
  </si>
  <si>
    <t>SELECT</t>
  </si>
  <si>
    <t>Purchase Date</t>
  </si>
  <si>
    <t>Purchase Price</t>
  </si>
  <si>
    <t>none</t>
  </si>
  <si>
    <t>ORIGINAL</t>
  </si>
  <si>
    <t>PRICE with TAX</t>
  </si>
  <si>
    <t>TAX @ 6%</t>
  </si>
  <si>
    <t>CHECKS ACCEPTED NO DEBIT or CREDIT CARDS</t>
  </si>
  <si>
    <r>
      <t xml:space="preserve">MAKE CHECK PAYABLE TO: </t>
    </r>
    <r>
      <rPr>
        <b/>
        <sz val="10"/>
        <rFont val="Arial"/>
        <family val="2"/>
      </rPr>
      <t>UNIVERSITY of CONNECTICUT</t>
    </r>
  </si>
  <si>
    <t>KEEP A COPY of FORM FOR YOUR RECORDS.  YOUR CANCELLED CHECK WILL SERVE AS YOUR RECEIPT.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</si>
</sst>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&quot;$&quot;#,##0.00"/>
    <numFmt numFmtId="168" formatCode="[$-409]dddd\,\ mmmm\ dd\,\ yyyy"/>
    <numFmt numFmtId="169" formatCode="m/d/yy;@"/>
  </numFmts>
  <fonts count="4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6"/>
      <name val="Arial"/>
      <family val="0"/>
    </font>
    <font>
      <sz val="18"/>
      <name val="Arial"/>
      <family val="0"/>
    </font>
    <font>
      <b/>
      <sz val="16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.5"/>
      <name val="Arial"/>
      <family val="2"/>
    </font>
    <font>
      <b/>
      <sz val="6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sz val="7"/>
      <name val="Arial"/>
      <family val="0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14" fontId="0" fillId="0" borderId="0" xfId="0" applyNumberFormat="1" applyAlignment="1">
      <alignment/>
    </xf>
    <xf numFmtId="17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67" fontId="0" fillId="0" borderId="0" xfId="0" applyNumberFormat="1" applyBorder="1" applyAlignment="1">
      <alignment/>
    </xf>
    <xf numFmtId="17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7" fontId="0" fillId="0" borderId="0" xfId="0" applyNumberForma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167" fontId="0" fillId="33" borderId="11" xfId="0" applyNumberFormat="1" applyFill="1" applyBorder="1" applyAlignment="1" applyProtection="1">
      <alignment/>
      <protection locked="0"/>
    </xf>
    <xf numFmtId="17" fontId="0" fillId="33" borderId="11" xfId="0" applyNumberFormat="1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7" fontId="12" fillId="0" borderId="11" xfId="0" applyNumberFormat="1" applyFont="1" applyBorder="1" applyAlignment="1">
      <alignment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0" fillId="33" borderId="13" xfId="0" applyFill="1" applyBorder="1" applyAlignment="1" applyProtection="1">
      <alignment horizontal="left"/>
      <protection locked="0"/>
    </xf>
    <xf numFmtId="0" fontId="9" fillId="0" borderId="0" xfId="0" applyFont="1" applyAlignment="1">
      <alignment horizontal="right"/>
    </xf>
    <xf numFmtId="0" fontId="0" fillId="33" borderId="15" xfId="0" applyFill="1" applyBorder="1" applyAlignment="1" applyProtection="1">
      <alignment horizontal="left"/>
      <protection locked="0"/>
    </xf>
    <xf numFmtId="0" fontId="8" fillId="0" borderId="0" xfId="0" applyFont="1" applyAlignment="1">
      <alignment horizontal="right"/>
    </xf>
    <xf numFmtId="0" fontId="0" fillId="33" borderId="13" xfId="0" applyFill="1" applyBorder="1" applyAlignment="1" applyProtection="1">
      <alignment/>
      <protection locked="0"/>
    </xf>
    <xf numFmtId="0" fontId="10" fillId="0" borderId="0" xfId="0" applyFont="1" applyAlignment="1">
      <alignment horizontal="right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7" xfId="0" applyFont="1" applyBorder="1" applyAlignment="1">
      <alignment horizontal="center"/>
    </xf>
    <xf numFmtId="49" fontId="0" fillId="33" borderId="18" xfId="0" applyNumberFormat="1" applyFill="1" applyBorder="1" applyAlignment="1" applyProtection="1">
      <alignment horizontal="right"/>
      <protection locked="0"/>
    </xf>
    <xf numFmtId="49" fontId="0" fillId="33" borderId="19" xfId="0" applyNumberFormat="1" applyFill="1" applyBorder="1" applyAlignment="1" applyProtection="1">
      <alignment horizontal="right"/>
      <protection locked="0"/>
    </xf>
    <xf numFmtId="49" fontId="14" fillId="33" borderId="18" xfId="0" applyNumberFormat="1" applyFont="1" applyFill="1" applyBorder="1" applyAlignment="1" applyProtection="1">
      <alignment horizontal="right"/>
      <protection locked="0"/>
    </xf>
    <xf numFmtId="49" fontId="14" fillId="33" borderId="19" xfId="0" applyNumberFormat="1" applyFont="1" applyFill="1" applyBorder="1" applyAlignment="1" applyProtection="1">
      <alignment horizontal="right"/>
      <protection locked="0"/>
    </xf>
    <xf numFmtId="49" fontId="13" fillId="33" borderId="18" xfId="0" applyNumberFormat="1" applyFont="1" applyFill="1" applyBorder="1" applyAlignment="1" applyProtection="1">
      <alignment horizontal="right"/>
      <protection locked="0"/>
    </xf>
    <xf numFmtId="49" fontId="13" fillId="33" borderId="19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1"/>
  <sheetViews>
    <sheetView tabSelected="1" zoomScalePageLayoutView="0" workbookViewId="0" topLeftCell="A1">
      <selection activeCell="C6" sqref="C6:G6"/>
    </sheetView>
  </sheetViews>
  <sheetFormatPr defaultColWidth="9.140625" defaultRowHeight="12.75"/>
  <cols>
    <col min="10" max="10" width="13.421875" style="0" bestFit="1" customWidth="1"/>
    <col min="14" max="14" width="0" style="0" hidden="1" customWidth="1"/>
    <col min="15" max="15" width="10.7109375" style="0" hidden="1" customWidth="1"/>
    <col min="16" max="18" width="0" style="0" hidden="1" customWidth="1"/>
    <col min="19" max="19" width="14.140625" style="0" hidden="1" customWidth="1"/>
    <col min="20" max="27" width="0" style="0" hidden="1" customWidth="1"/>
  </cols>
  <sheetData>
    <row r="1" spans="1:12" ht="19.5" customHeight="1">
      <c r="A1" s="22" t="s">
        <v>12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18"/>
    </row>
    <row r="2" spans="1:12" ht="19.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18"/>
    </row>
    <row r="3" spans="1:25" ht="19.5" customHeight="1">
      <c r="A3" s="23" t="s">
        <v>13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18"/>
      <c r="O3" t="s">
        <v>9</v>
      </c>
      <c r="Y3" t="s">
        <v>3</v>
      </c>
    </row>
    <row r="4" spans="1:25" ht="19.5" customHeight="1">
      <c r="A4" s="24" t="s">
        <v>14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18"/>
      <c r="Y4" s="4">
        <v>0.05</v>
      </c>
    </row>
    <row r="5" ht="19.5" customHeight="1">
      <c r="L5" s="18"/>
    </row>
    <row r="6" spans="1:25" ht="19.5" customHeight="1" thickBot="1">
      <c r="A6" s="25" t="s">
        <v>15</v>
      </c>
      <c r="B6" s="25"/>
      <c r="C6" s="26"/>
      <c r="D6" s="26"/>
      <c r="E6" s="26"/>
      <c r="F6" s="26"/>
      <c r="G6" s="26"/>
      <c r="J6" s="25" t="s">
        <v>20</v>
      </c>
      <c r="K6" s="25"/>
      <c r="L6" s="18"/>
      <c r="Y6" t="s">
        <v>11</v>
      </c>
    </row>
    <row r="7" spans="1:25" ht="19.5" customHeight="1" thickBot="1" thickTop="1">
      <c r="A7" s="25" t="s">
        <v>16</v>
      </c>
      <c r="B7" s="25"/>
      <c r="C7" s="26"/>
      <c r="D7" s="26"/>
      <c r="E7" s="26"/>
      <c r="F7" s="26"/>
      <c r="G7" s="26"/>
      <c r="K7" s="1">
        <f ca="1">TODAY()</f>
        <v>41604</v>
      </c>
      <c r="L7" s="18"/>
      <c r="N7" s="5" t="s">
        <v>0</v>
      </c>
      <c r="P7" s="8" t="s">
        <v>1</v>
      </c>
      <c r="Q7" s="7"/>
      <c r="R7" s="7"/>
      <c r="S7" s="5" t="s">
        <v>10</v>
      </c>
      <c r="Y7" s="3">
        <f>S8*S12</f>
        <v>0</v>
      </c>
    </row>
    <row r="8" spans="1:19" ht="19.5" customHeight="1" thickBot="1" thickTop="1">
      <c r="A8" s="25" t="s">
        <v>17</v>
      </c>
      <c r="B8" s="25"/>
      <c r="C8" s="28"/>
      <c r="D8" s="28"/>
      <c r="E8" s="28"/>
      <c r="F8" s="28"/>
      <c r="G8" s="28"/>
      <c r="L8" s="18"/>
      <c r="N8" s="1">
        <f ca="1">TODAY()</f>
        <v>41604</v>
      </c>
      <c r="P8" s="10">
        <v>39052</v>
      </c>
      <c r="Q8" s="7"/>
      <c r="R8" s="7"/>
      <c r="S8" s="6">
        <f>(YEAR(N8)-YEAR(H21))*12+MONTH(N8)-MONTH(H21)</f>
        <v>82</v>
      </c>
    </row>
    <row r="9" spans="1:25" ht="19.5" customHeight="1" thickBot="1" thickTop="1">
      <c r="A9" s="27" t="s">
        <v>18</v>
      </c>
      <c r="B9" s="27"/>
      <c r="C9" s="26"/>
      <c r="D9" s="26"/>
      <c r="E9" s="26"/>
      <c r="F9" s="27" t="s">
        <v>19</v>
      </c>
      <c r="G9" s="27"/>
      <c r="H9" s="26"/>
      <c r="I9" s="26"/>
      <c r="J9" s="26"/>
      <c r="K9" s="26"/>
      <c r="L9" s="18"/>
      <c r="P9" s="7"/>
      <c r="Q9" s="7"/>
      <c r="R9" s="7"/>
      <c r="Y9" s="2"/>
    </row>
    <row r="10" spans="12:25" ht="19.5" customHeight="1" thickTop="1">
      <c r="L10" s="18"/>
      <c r="N10" s="7"/>
      <c r="O10" s="7"/>
      <c r="Y10" s="2">
        <v>38018</v>
      </c>
    </row>
    <row r="11" spans="12:25" ht="19.5" customHeight="1">
      <c r="L11" s="18"/>
      <c r="N11" s="8" t="s">
        <v>2</v>
      </c>
      <c r="O11" s="7"/>
      <c r="S11" s="5" t="s">
        <v>4</v>
      </c>
      <c r="Y11" s="2">
        <v>38047</v>
      </c>
    </row>
    <row r="12" spans="1:25" ht="24.75" customHeight="1" thickBot="1">
      <c r="A12" s="31" t="s">
        <v>21</v>
      </c>
      <c r="B12" s="31"/>
      <c r="C12" s="32"/>
      <c r="D12" s="32"/>
      <c r="E12" s="32"/>
      <c r="F12" s="32"/>
      <c r="L12" s="18"/>
      <c r="N12" s="9">
        <f>K21</f>
        <v>0</v>
      </c>
      <c r="O12" s="7"/>
      <c r="S12" s="12">
        <f>ROUNDUP(K21*Y4,0)</f>
        <v>0</v>
      </c>
      <c r="Y12" s="2">
        <v>38078</v>
      </c>
    </row>
    <row r="13" spans="1:25" ht="24.75" customHeight="1" thickBot="1" thickTop="1">
      <c r="A13" s="31" t="s">
        <v>22</v>
      </c>
      <c r="B13" s="31"/>
      <c r="C13" s="33"/>
      <c r="D13" s="33"/>
      <c r="E13" s="33"/>
      <c r="F13" s="33"/>
      <c r="G13" s="29" t="s">
        <v>24</v>
      </c>
      <c r="H13" s="29"/>
      <c r="I13" s="30"/>
      <c r="J13" s="30"/>
      <c r="K13" s="30"/>
      <c r="L13" s="18"/>
      <c r="Y13" s="2">
        <v>38108</v>
      </c>
    </row>
    <row r="14" spans="1:25" ht="24.75" customHeight="1" thickBot="1" thickTop="1">
      <c r="A14" s="31" t="s">
        <v>23</v>
      </c>
      <c r="B14" s="31"/>
      <c r="C14" s="33"/>
      <c r="D14" s="33"/>
      <c r="E14" s="33"/>
      <c r="F14" s="33"/>
      <c r="G14" s="29" t="s">
        <v>24</v>
      </c>
      <c r="H14" s="29"/>
      <c r="I14" s="30"/>
      <c r="J14" s="30"/>
      <c r="K14" s="30"/>
      <c r="L14" s="18"/>
      <c r="Y14" s="2">
        <v>38139</v>
      </c>
    </row>
    <row r="15" spans="10:25" ht="19.5" customHeight="1" thickTop="1">
      <c r="J15" s="15"/>
      <c r="L15" s="18"/>
      <c r="S15" s="5" t="s">
        <v>5</v>
      </c>
      <c r="Y15" s="2">
        <v>38169</v>
      </c>
    </row>
    <row r="16" spans="1:25" ht="19.5" customHeight="1" thickBo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18"/>
      <c r="S16" s="12">
        <f>IF(Y7&gt;=N12,N12,Y7)</f>
        <v>0</v>
      </c>
      <c r="Y16" s="2">
        <v>38200</v>
      </c>
    </row>
    <row r="17" spans="1:25" ht="19.5" customHeight="1" thickTop="1">
      <c r="A17" s="35" t="s">
        <v>25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18"/>
      <c r="Y17" s="2">
        <v>38231</v>
      </c>
    </row>
    <row r="18" spans="8:25" ht="19.5" customHeight="1">
      <c r="H18" s="23" t="s">
        <v>29</v>
      </c>
      <c r="I18" s="23"/>
      <c r="J18" s="23" t="s">
        <v>33</v>
      </c>
      <c r="K18" s="23"/>
      <c r="L18" s="18"/>
      <c r="Y18" s="2">
        <v>38261</v>
      </c>
    </row>
    <row r="19" spans="1:25" ht="19.5" customHeight="1">
      <c r="A19" s="23" t="s">
        <v>26</v>
      </c>
      <c r="B19" s="23"/>
      <c r="C19" s="23" t="s">
        <v>27</v>
      </c>
      <c r="D19" s="23"/>
      <c r="E19" s="23" t="s">
        <v>28</v>
      </c>
      <c r="F19" s="23"/>
      <c r="H19" s="23" t="s">
        <v>30</v>
      </c>
      <c r="I19" s="23"/>
      <c r="J19" s="23" t="s">
        <v>31</v>
      </c>
      <c r="K19" s="23"/>
      <c r="L19" s="18"/>
      <c r="Y19" s="2">
        <v>38292</v>
      </c>
    </row>
    <row r="20" spans="12:25" ht="19.5" customHeight="1" thickBot="1">
      <c r="L20" s="18"/>
      <c r="Y20" s="2">
        <v>38322</v>
      </c>
    </row>
    <row r="21" spans="1:25" ht="19.5" customHeight="1" thickBot="1" thickTop="1">
      <c r="A21" s="36"/>
      <c r="B21" s="37"/>
      <c r="C21" s="38"/>
      <c r="D21" s="39"/>
      <c r="E21" s="40"/>
      <c r="F21" s="41"/>
      <c r="H21" s="17">
        <v>39083</v>
      </c>
      <c r="I21" s="11"/>
      <c r="K21" s="16">
        <v>0</v>
      </c>
      <c r="L21" s="18"/>
      <c r="Y21" s="2">
        <v>38353</v>
      </c>
    </row>
    <row r="22" spans="12:25" ht="19.5" customHeight="1" thickTop="1">
      <c r="L22" s="18"/>
      <c r="Y22" s="2">
        <v>38384</v>
      </c>
    </row>
    <row r="23" spans="12:25" ht="19.5" customHeight="1">
      <c r="L23" s="18"/>
      <c r="Y23" s="2">
        <v>38412</v>
      </c>
    </row>
    <row r="24" spans="12:25" ht="19.5" customHeight="1">
      <c r="L24" s="18"/>
      <c r="Y24" s="2">
        <v>38443</v>
      </c>
    </row>
    <row r="25" spans="6:25" ht="19.5" customHeight="1">
      <c r="F25" s="5" t="s">
        <v>6</v>
      </c>
      <c r="J25" s="12">
        <f>IF(K21-S16&lt;=15,15,K21-S16)</f>
        <v>15</v>
      </c>
      <c r="L25" s="18"/>
      <c r="P25" s="5" t="s">
        <v>6</v>
      </c>
      <c r="Y25" s="2">
        <v>38473</v>
      </c>
    </row>
    <row r="26" spans="8:25" ht="19.5" customHeight="1">
      <c r="H26" s="13"/>
      <c r="L26" s="18"/>
      <c r="P26" s="12">
        <f>IF(K21-S16&lt;=15,15,K21-S16)</f>
        <v>15</v>
      </c>
      <c r="Y26" s="2">
        <v>38504</v>
      </c>
    </row>
    <row r="27" spans="6:25" ht="19.5" customHeight="1">
      <c r="F27" s="44" t="s">
        <v>35</v>
      </c>
      <c r="G27" s="44"/>
      <c r="H27" s="44"/>
      <c r="I27" s="44"/>
      <c r="J27" s="12">
        <f>J25*0.06</f>
        <v>0.8999999999999999</v>
      </c>
      <c r="L27" s="18"/>
      <c r="Y27" s="2">
        <v>38534</v>
      </c>
    </row>
    <row r="28" spans="8:25" ht="19.5" customHeight="1" thickBot="1">
      <c r="H28" s="14"/>
      <c r="L28" s="18"/>
      <c r="P28" s="12">
        <f>P26*0.06</f>
        <v>0.8999999999999999</v>
      </c>
      <c r="Q28" t="s">
        <v>7</v>
      </c>
      <c r="Y28" s="2">
        <v>38565</v>
      </c>
    </row>
    <row r="29" spans="6:25" ht="24.75" customHeight="1" thickBot="1" thickTop="1">
      <c r="F29" s="45" t="s">
        <v>34</v>
      </c>
      <c r="G29" s="45"/>
      <c r="H29" s="45"/>
      <c r="I29" s="45"/>
      <c r="J29" s="21">
        <f>SUM(J27+J25)</f>
        <v>15.9</v>
      </c>
      <c r="L29" s="18"/>
      <c r="P29" s="12">
        <f>SUM(P26:P28)</f>
        <v>15.9</v>
      </c>
      <c r="Q29" t="s">
        <v>8</v>
      </c>
      <c r="Y29" s="2">
        <v>38596</v>
      </c>
    </row>
    <row r="30" spans="12:25" ht="19.5" customHeight="1" thickTop="1">
      <c r="L30" s="18"/>
      <c r="Y30" s="2">
        <v>38626</v>
      </c>
    </row>
    <row r="31" spans="12:25" ht="19.5" customHeight="1" thickBot="1">
      <c r="L31" s="18"/>
      <c r="Y31" s="2">
        <v>38657</v>
      </c>
    </row>
    <row r="32" spans="3:25" ht="19.5" customHeight="1" thickTop="1">
      <c r="C32" s="46" t="s">
        <v>36</v>
      </c>
      <c r="D32" s="47"/>
      <c r="E32" s="47"/>
      <c r="F32" s="47"/>
      <c r="G32" s="47"/>
      <c r="H32" s="47"/>
      <c r="I32" s="48"/>
      <c r="L32" s="18"/>
      <c r="Y32" s="2">
        <v>38687</v>
      </c>
    </row>
    <row r="33" spans="3:25" ht="19.5" customHeight="1" thickBot="1">
      <c r="C33" s="49" t="s">
        <v>37</v>
      </c>
      <c r="D33" s="34"/>
      <c r="E33" s="34"/>
      <c r="F33" s="34"/>
      <c r="G33" s="34"/>
      <c r="H33" s="34"/>
      <c r="I33" s="50"/>
      <c r="L33" s="18"/>
      <c r="Y33" s="2">
        <v>38718</v>
      </c>
    </row>
    <row r="34" spans="12:25" ht="19.5" customHeight="1" thickTop="1">
      <c r="L34" s="18"/>
      <c r="Y34" s="2">
        <v>38749</v>
      </c>
    </row>
    <row r="35" spans="1:25" ht="19.5" customHeight="1">
      <c r="A35" s="42" t="s">
        <v>38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18"/>
      <c r="Y35" s="2">
        <v>38777</v>
      </c>
    </row>
    <row r="36" spans="1:25" ht="13.5" thickBo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20"/>
      <c r="Y36" s="2">
        <v>38808</v>
      </c>
    </row>
    <row r="37" ht="13.5" thickTop="1">
      <c r="Y37" s="2">
        <v>38838</v>
      </c>
    </row>
    <row r="38" ht="12.75">
      <c r="Y38" s="2">
        <v>38869</v>
      </c>
    </row>
    <row r="39" ht="12.75">
      <c r="Y39" s="2">
        <v>38899</v>
      </c>
    </row>
    <row r="40" ht="12.75">
      <c r="Y40" s="2">
        <v>38930</v>
      </c>
    </row>
    <row r="41" ht="12.75">
      <c r="Y41" s="2">
        <v>38961</v>
      </c>
    </row>
    <row r="42" ht="12.75">
      <c r="Y42" s="2">
        <v>38991</v>
      </c>
    </row>
    <row r="43" ht="12.75">
      <c r="Y43" s="2">
        <v>39022</v>
      </c>
    </row>
    <row r="44" ht="12.75">
      <c r="Y44" s="2">
        <v>39052</v>
      </c>
    </row>
    <row r="45" ht="12.75">
      <c r="Y45" s="2">
        <v>39083</v>
      </c>
    </row>
    <row r="46" ht="12.75">
      <c r="Y46" s="2">
        <v>39114</v>
      </c>
    </row>
    <row r="47" ht="12.75">
      <c r="Y47" s="2">
        <v>39142</v>
      </c>
    </row>
    <row r="48" ht="12.75">
      <c r="Y48" s="2">
        <v>39173</v>
      </c>
    </row>
    <row r="49" ht="12.75">
      <c r="Y49" s="2">
        <v>39203</v>
      </c>
    </row>
    <row r="50" ht="12.75">
      <c r="Y50" s="2">
        <v>39234</v>
      </c>
    </row>
    <row r="51" ht="12.75">
      <c r="Y51" s="2">
        <v>39264</v>
      </c>
    </row>
    <row r="52" ht="12.75">
      <c r="Y52" s="2">
        <v>39295</v>
      </c>
    </row>
    <row r="53" ht="12.75">
      <c r="Y53" s="2">
        <v>39326</v>
      </c>
    </row>
    <row r="54" ht="12.75">
      <c r="Y54" s="2">
        <v>39356</v>
      </c>
    </row>
    <row r="55" ht="12.75">
      <c r="Y55" s="2">
        <v>39387</v>
      </c>
    </row>
    <row r="56" ht="12.75">
      <c r="Y56" s="2">
        <v>39417</v>
      </c>
    </row>
    <row r="57" ht="12.75">
      <c r="Y57" s="2">
        <v>39448</v>
      </c>
    </row>
    <row r="58" ht="12.75">
      <c r="Y58" s="2">
        <v>39479</v>
      </c>
    </row>
    <row r="59" ht="12.75">
      <c r="Y59" s="2">
        <v>39508</v>
      </c>
    </row>
    <row r="60" ht="12.75">
      <c r="Y60" s="2">
        <v>39539</v>
      </c>
    </row>
    <row r="61" ht="12.75">
      <c r="Y61" s="2">
        <v>39569</v>
      </c>
    </row>
    <row r="62" ht="12.75">
      <c r="Y62" s="2">
        <v>39600</v>
      </c>
    </row>
    <row r="63" ht="12.75">
      <c r="Y63" s="2">
        <v>39630</v>
      </c>
    </row>
    <row r="64" ht="12.75">
      <c r="Y64" s="2">
        <v>39661</v>
      </c>
    </row>
    <row r="65" ht="12.75">
      <c r="Y65" s="2">
        <v>39692</v>
      </c>
    </row>
    <row r="66" ht="12.75">
      <c r="Y66" s="2">
        <v>39722</v>
      </c>
    </row>
    <row r="67" ht="12.75">
      <c r="Y67" s="2">
        <v>39753</v>
      </c>
    </row>
    <row r="68" ht="12.75">
      <c r="Y68" s="2">
        <v>39783</v>
      </c>
    </row>
    <row r="69" ht="12.75">
      <c r="Y69" s="2">
        <v>39814</v>
      </c>
    </row>
    <row r="70" ht="12.75">
      <c r="Y70" s="2">
        <v>39845</v>
      </c>
    </row>
    <row r="71" ht="12.75">
      <c r="Y71" s="2">
        <v>39873</v>
      </c>
    </row>
    <row r="72" ht="12.75">
      <c r="Y72" s="2">
        <v>39904</v>
      </c>
    </row>
    <row r="73" ht="12.75">
      <c r="Y73" s="2">
        <v>39934</v>
      </c>
    </row>
    <row r="74" ht="12.75">
      <c r="Y74" s="2">
        <v>39965</v>
      </c>
    </row>
    <row r="75" ht="12.75">
      <c r="Y75" s="2">
        <v>39995</v>
      </c>
    </row>
    <row r="76" ht="12.75">
      <c r="Y76" s="2">
        <v>40026</v>
      </c>
    </row>
    <row r="77" ht="12.75">
      <c r="Y77" s="2">
        <v>40057</v>
      </c>
    </row>
    <row r="78" ht="12.75">
      <c r="Y78" s="2">
        <v>40087</v>
      </c>
    </row>
    <row r="79" ht="12.75">
      <c r="Y79" s="2">
        <v>40118</v>
      </c>
    </row>
    <row r="80" ht="12.75">
      <c r="Y80" s="2">
        <v>40148</v>
      </c>
    </row>
    <row r="81" ht="12.75">
      <c r="Y81" t="s">
        <v>32</v>
      </c>
    </row>
  </sheetData>
  <sheetProtection password="E4C5" sheet="1" objects="1" scenarios="1" selectLockedCells="1"/>
  <protectedRanges>
    <protectedRange sqref="C6 C7 C8 C9 H9 K7 I13 I14 K21 H21 E21 C21 A21" name="Range1"/>
  </protectedRanges>
  <mergeCells count="41">
    <mergeCell ref="A21:B21"/>
    <mergeCell ref="C21:D21"/>
    <mergeCell ref="E21:F21"/>
    <mergeCell ref="A35:K35"/>
    <mergeCell ref="F27:I27"/>
    <mergeCell ref="F29:I29"/>
    <mergeCell ref="C32:I32"/>
    <mergeCell ref="C33:I33"/>
    <mergeCell ref="A16:K16"/>
    <mergeCell ref="A17:K17"/>
    <mergeCell ref="A19:B19"/>
    <mergeCell ref="C19:D19"/>
    <mergeCell ref="E19:F19"/>
    <mergeCell ref="H18:I18"/>
    <mergeCell ref="H19:I19"/>
    <mergeCell ref="J19:K19"/>
    <mergeCell ref="J18:K18"/>
    <mergeCell ref="I13:K13"/>
    <mergeCell ref="I14:K14"/>
    <mergeCell ref="A12:B12"/>
    <mergeCell ref="A13:B13"/>
    <mergeCell ref="A14:B14"/>
    <mergeCell ref="C12:F12"/>
    <mergeCell ref="C13:F13"/>
    <mergeCell ref="C14:F14"/>
    <mergeCell ref="C7:G7"/>
    <mergeCell ref="C8:G8"/>
    <mergeCell ref="C9:E9"/>
    <mergeCell ref="F9:G9"/>
    <mergeCell ref="G13:H13"/>
    <mergeCell ref="G14:H14"/>
    <mergeCell ref="A1:K2"/>
    <mergeCell ref="A3:K3"/>
    <mergeCell ref="A4:K4"/>
    <mergeCell ref="A6:B6"/>
    <mergeCell ref="C6:G6"/>
    <mergeCell ref="H9:K9"/>
    <mergeCell ref="J6:K6"/>
    <mergeCell ref="A7:B7"/>
    <mergeCell ref="A8:B8"/>
    <mergeCell ref="A9:B9"/>
  </mergeCells>
  <dataValidations count="1">
    <dataValidation type="list" allowBlank="1" showInputMessage="1" showErrorMessage="1" sqref="P8 H21">
      <formula1>$Y$9:$Y$80</formula1>
    </dataValidation>
  </dataValidations>
  <printOptions/>
  <pageMargins left="0.75" right="0.75" top="1" bottom="1" header="0.5" footer="0.5"/>
  <pageSetup fitToHeight="1" fitToWidth="1" horizontalDpi="300" verticalDpi="300" orientation="portrait" scale="86" r:id="rId3"/>
  <headerFooter alignWithMargins="0">
    <oddFooter>&amp;L&amp;F</oddFooter>
  </headerFooter>
  <legacyDrawing r:id="rId2"/>
  <oleObjects>
    <oleObject progId="Word.Document.8" shapeId="148287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Corporate Express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Maryanne Brennan</dc:creator>
  <cp:keywords/>
  <dc:description/>
  <cp:lastModifiedBy>Fazeli, Seyedeh</cp:lastModifiedBy>
  <cp:lastPrinted>2009-01-20T16:13:41Z</cp:lastPrinted>
  <dcterms:created xsi:type="dcterms:W3CDTF">2009-01-14T18:19:00Z</dcterms:created>
  <dcterms:modified xsi:type="dcterms:W3CDTF">2013-11-26T19:35:53Z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